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Sheet1!$A$1:$J$9</definedName>
  </definedNames>
  <calcPr calcId="144525"/>
</workbook>
</file>

<file path=xl/calcChain.xml><?xml version="1.0" encoding="utf-8"?>
<calcChain xmlns="http://schemas.openxmlformats.org/spreadsheetml/2006/main">
  <c r="E8" i="1" l="1"/>
  <c r="G8" i="1" s="1"/>
  <c r="H8" i="1" s="1"/>
  <c r="E7" i="1"/>
  <c r="G7" i="1" s="1"/>
  <c r="H7" i="1" s="1"/>
  <c r="E6" i="1"/>
  <c r="G6" i="1" s="1"/>
  <c r="H6" i="1" s="1"/>
  <c r="E5" i="1"/>
  <c r="G5" i="1" s="1"/>
  <c r="H5" i="1" s="1"/>
  <c r="E4" i="1"/>
  <c r="G4" i="1" s="1"/>
  <c r="H4" i="1" s="1"/>
  <c r="E3" i="1"/>
  <c r="G3" i="1" s="1"/>
  <c r="H3" i="1" s="1"/>
  <c r="G9" i="1" l="1"/>
  <c r="H9" i="1" l="1"/>
  <c r="J9" i="1" s="1"/>
  <c r="I9" i="1"/>
</calcChain>
</file>

<file path=xl/sharedStrings.xml><?xml version="1.0" encoding="utf-8"?>
<sst xmlns="http://schemas.openxmlformats.org/spreadsheetml/2006/main" count="24" uniqueCount="21">
  <si>
    <t>Section</t>
  </si>
  <si>
    <t>Borehole</t>
  </si>
  <si>
    <t>Strike Influence (m)</t>
  </si>
  <si>
    <t>Tonnage Factor (Sp. Gravity)</t>
  </si>
  <si>
    <t>Gross Resource (Tonnes)</t>
  </si>
  <si>
    <t>Net Resource (Tonnes)</t>
  </si>
  <si>
    <t>S1</t>
  </si>
  <si>
    <t>MBSP-1</t>
  </si>
  <si>
    <t>S2</t>
  </si>
  <si>
    <t>MBSP-6</t>
  </si>
  <si>
    <t>S3</t>
  </si>
  <si>
    <t>MBSP-2</t>
  </si>
  <si>
    <t>MBSP-3</t>
  </si>
  <si>
    <t>S4</t>
  </si>
  <si>
    <t>MBSP-4</t>
  </si>
  <si>
    <t>TOTAL</t>
  </si>
  <si>
    <t>Statement showing details of Resource estimated by Cross Sectional method at 0.1% Cu cut-off of Salaiya Phatak Block (G-3) 
for Copper, Lead, Zinc and associated metals, Dist.- Katni, Madhya Pradesh</t>
  </si>
  <si>
    <r>
      <t>Sectional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</si>
  <si>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Cu 
(%)</t>
  </si>
  <si>
    <t>Ag 
(g/t)</t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</si>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</sst>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D11" sqref="D11"/>
    </sheetView>
  </sheetViews>
  <sheetFormatPr defaultRowHeight="15" x14ac:dyDescent="0.25"/>
  <cols>
    <col min="1" max="1" width="8" bestFit="1" customWidth="1"/>
    <col min="2" max="2" width="9.7109375" bestFit="1" customWidth="1"/>
    <col min="3" max="4" width="14.7109375" customWidth="1"/>
    <col min="5" max="5" width="10.7109375" bestFit="1" customWidth="1"/>
    <col min="6" max="6" width="16.140625" bestFit="1" customWidth="1"/>
    <col min="7" max="7" width="16.5703125" bestFit="1" customWidth="1"/>
    <col min="8" max="8" width="14.7109375" customWidth="1"/>
    <col min="9" max="9" width="6.7109375" customWidth="1"/>
    <col min="10" max="10" width="9.140625" customWidth="1"/>
  </cols>
  <sheetData>
    <row r="1" spans="1:10" ht="45.75" customHeight="1" x14ac:dyDescent="0.2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41.25" customHeight="1" x14ac:dyDescent="0.25">
      <c r="A2" s="1" t="s">
        <v>0</v>
      </c>
      <c r="B2" s="1" t="s">
        <v>1</v>
      </c>
      <c r="C2" s="1" t="s">
        <v>17</v>
      </c>
      <c r="D2" s="1" t="s">
        <v>2</v>
      </c>
      <c r="E2" s="1" t="s">
        <v>20</v>
      </c>
      <c r="F2" s="1" t="s">
        <v>3</v>
      </c>
      <c r="G2" s="1" t="s">
        <v>4</v>
      </c>
      <c r="H2" s="1" t="s">
        <v>5</v>
      </c>
      <c r="I2" s="1" t="s">
        <v>18</v>
      </c>
      <c r="J2" s="1" t="s">
        <v>19</v>
      </c>
    </row>
    <row r="3" spans="1:10" ht="15.75" x14ac:dyDescent="0.25">
      <c r="A3" s="2" t="s">
        <v>6</v>
      </c>
      <c r="B3" s="2" t="s">
        <v>7</v>
      </c>
      <c r="C3" s="3">
        <v>151.50700000000001</v>
      </c>
      <c r="D3" s="4">
        <v>112</v>
      </c>
      <c r="E3" s="3">
        <f t="shared" ref="E3:E8" si="0">C3*D3</f>
        <v>16968.784</v>
      </c>
      <c r="F3" s="2">
        <v>2.9</v>
      </c>
      <c r="G3" s="3">
        <f t="shared" ref="G3:G8" si="1">E3*F3</f>
        <v>49209.473599999998</v>
      </c>
      <c r="H3" s="3">
        <f t="shared" ref="H3:H9" si="2">G3*0.8</f>
        <v>39367.578880000001</v>
      </c>
      <c r="I3" s="5">
        <v>0.33</v>
      </c>
      <c r="J3" s="6">
        <v>2582.7910000000002</v>
      </c>
    </row>
    <row r="4" spans="1:10" ht="15.75" x14ac:dyDescent="0.25">
      <c r="A4" s="2" t="s">
        <v>8</v>
      </c>
      <c r="B4" s="2" t="s">
        <v>9</v>
      </c>
      <c r="C4" s="3">
        <v>43.293399999999998</v>
      </c>
      <c r="D4" s="4">
        <v>122</v>
      </c>
      <c r="E4" s="3">
        <f t="shared" si="0"/>
        <v>5281.7947999999997</v>
      </c>
      <c r="F4" s="2">
        <v>2.9</v>
      </c>
      <c r="G4" s="3">
        <f t="shared" si="1"/>
        <v>15317.204919999998</v>
      </c>
      <c r="H4" s="3">
        <f t="shared" si="2"/>
        <v>12253.763935999999</v>
      </c>
      <c r="I4" s="5">
        <v>0.64</v>
      </c>
      <c r="J4" s="6">
        <v>714.26</v>
      </c>
    </row>
    <row r="5" spans="1:10" ht="15.75" x14ac:dyDescent="0.25">
      <c r="A5" s="2" t="s">
        <v>10</v>
      </c>
      <c r="B5" s="2" t="s">
        <v>11</v>
      </c>
      <c r="C5" s="3">
        <v>31.896100000000001</v>
      </c>
      <c r="D5" s="4">
        <v>137.5</v>
      </c>
      <c r="E5" s="3">
        <f t="shared" si="0"/>
        <v>4385.7137499999999</v>
      </c>
      <c r="F5" s="2">
        <v>2.9</v>
      </c>
      <c r="G5" s="3">
        <f t="shared" si="1"/>
        <v>12718.569874999999</v>
      </c>
      <c r="H5" s="3">
        <f t="shared" si="2"/>
        <v>10174.8559</v>
      </c>
      <c r="I5" s="5">
        <v>0.18</v>
      </c>
      <c r="J5" s="6">
        <v>1.6850000000000001</v>
      </c>
    </row>
    <row r="6" spans="1:10" ht="15.75" x14ac:dyDescent="0.25">
      <c r="A6" s="2" t="s">
        <v>10</v>
      </c>
      <c r="B6" s="2" t="s">
        <v>12</v>
      </c>
      <c r="C6" s="2">
        <v>72.711799999999997</v>
      </c>
      <c r="D6" s="4">
        <v>100</v>
      </c>
      <c r="E6" s="3">
        <f t="shared" si="0"/>
        <v>7271.1799999999994</v>
      </c>
      <c r="F6" s="2">
        <v>2.9</v>
      </c>
      <c r="G6" s="3">
        <f t="shared" si="1"/>
        <v>21086.421999999999</v>
      </c>
      <c r="H6" s="3">
        <f t="shared" si="2"/>
        <v>16869.137599999998</v>
      </c>
      <c r="I6" s="5">
        <v>1.1000000000000001</v>
      </c>
      <c r="J6" s="6">
        <v>52.95</v>
      </c>
    </row>
    <row r="7" spans="1:10" ht="15.75" x14ac:dyDescent="0.25">
      <c r="A7" s="2" t="s">
        <v>10</v>
      </c>
      <c r="B7" s="2" t="s">
        <v>12</v>
      </c>
      <c r="C7" s="2">
        <v>116.3305</v>
      </c>
      <c r="D7" s="4">
        <v>100</v>
      </c>
      <c r="E7" s="3">
        <f t="shared" si="0"/>
        <v>11633.05</v>
      </c>
      <c r="F7" s="2">
        <v>2.9</v>
      </c>
      <c r="G7" s="3">
        <f t="shared" si="1"/>
        <v>33735.844999999994</v>
      </c>
      <c r="H7" s="7">
        <f t="shared" si="2"/>
        <v>26988.675999999996</v>
      </c>
      <c r="I7" s="5">
        <v>0.39</v>
      </c>
      <c r="J7" s="6">
        <v>27.34</v>
      </c>
    </row>
    <row r="8" spans="1:10" ht="15.75" x14ac:dyDescent="0.25">
      <c r="A8" s="2" t="s">
        <v>13</v>
      </c>
      <c r="B8" s="2" t="s">
        <v>14</v>
      </c>
      <c r="C8" s="2">
        <v>31.335100000000001</v>
      </c>
      <c r="D8" s="4">
        <v>127.5</v>
      </c>
      <c r="E8" s="3">
        <f t="shared" si="0"/>
        <v>3995.22525</v>
      </c>
      <c r="F8" s="2">
        <v>2.9</v>
      </c>
      <c r="G8" s="3">
        <f t="shared" si="1"/>
        <v>11586.153225</v>
      </c>
      <c r="H8" s="7">
        <f t="shared" si="2"/>
        <v>9268.9225800000004</v>
      </c>
      <c r="I8" s="5">
        <v>0.21</v>
      </c>
      <c r="J8" s="6">
        <v>3.88</v>
      </c>
    </row>
    <row r="9" spans="1:10" ht="15.75" x14ac:dyDescent="0.25">
      <c r="A9" s="11" t="s">
        <v>15</v>
      </c>
      <c r="B9" s="12"/>
      <c r="C9" s="12"/>
      <c r="D9" s="12"/>
      <c r="E9" s="12"/>
      <c r="F9" s="13"/>
      <c r="G9" s="8">
        <f>SUM(G3:G8)</f>
        <v>143653.66861999998</v>
      </c>
      <c r="H9" s="9">
        <f t="shared" si="2"/>
        <v>114922.93489599999</v>
      </c>
      <c r="I9" s="10">
        <f>SUMPRODUCT(G3:G8,I3:I8)/G9</f>
        <v>0.46721129078220958</v>
      </c>
      <c r="J9" s="10">
        <f>SUMPRODUCT(G3:G8,J3:J8)/H9</f>
        <v>1219.4563387521616</v>
      </c>
    </row>
  </sheetData>
  <mergeCells count="2">
    <mergeCell ref="A9:F9"/>
    <mergeCell ref="A1:J1"/>
  </mergeCells>
  <printOptions horizontalCentered="1"/>
  <pageMargins left="0.70866141732283472" right="0.70866141732283472" top="2.04" bottom="0.74803149606299213" header="0.97" footer="0.31496062992125984"/>
  <pageSetup paperSize="9" orientation="landscape" r:id="rId1"/>
  <headerFooter>
    <oddHeader>&amp;R&amp;G
ANNEXURE-IXA/&amp;P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2025-12-02T07:15:30Z</dcterms:modified>
</cp:coreProperties>
</file>